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peed" sheetId="1" r:id="rId1"/>
    <sheet name="RPM" sheetId="2" r:id="rId2"/>
  </sheets>
  <definedNames/>
  <calcPr fullCalcOnLoad="1"/>
</workbook>
</file>

<file path=xl/sharedStrings.xml><?xml version="1.0" encoding="utf-8"?>
<sst xmlns="http://schemas.openxmlformats.org/spreadsheetml/2006/main" count="130" uniqueCount="49">
  <si>
    <t>Commercial Vehicle Drive Train Dynamics</t>
  </si>
  <si>
    <t>MPH</t>
  </si>
  <si>
    <t>=</t>
  </si>
  <si>
    <t>60 (RPM)</t>
  </si>
  <si>
    <t>(M)(Ra)(Rt)</t>
  </si>
  <si>
    <t>Where:</t>
  </si>
  <si>
    <t>Miles Per Hour</t>
  </si>
  <si>
    <t>RPM</t>
  </si>
  <si>
    <t>Revolutions per Minute (Engine)</t>
  </si>
  <si>
    <t>Reveloutions per Mile (Drive Axle Tire)</t>
  </si>
  <si>
    <t>M</t>
  </si>
  <si>
    <t>Ra</t>
  </si>
  <si>
    <t>Drive Axle Ratio</t>
  </si>
  <si>
    <t>Rt</t>
  </si>
  <si>
    <t>Transmission Gear Ratio</t>
  </si>
  <si>
    <t>RPM 1</t>
  </si>
  <si>
    <t>RPM 2</t>
  </si>
  <si>
    <t>RPM 4</t>
  </si>
  <si>
    <t>RPM 5</t>
  </si>
  <si>
    <t>Speed 1</t>
  </si>
  <si>
    <t>Speed 2</t>
  </si>
  <si>
    <t>Speed 3</t>
  </si>
  <si>
    <t>Speed 4</t>
  </si>
  <si>
    <t>Speed 5</t>
  </si>
  <si>
    <t>RPM 3</t>
  </si>
  <si>
    <t>Gear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</si>
  <si>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</si>
  <si>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</si>
  <si>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</si>
  <si>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</si>
  <si>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</si>
  <si>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</si>
  <si>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</si>
  <si>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</si>
  <si>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</si>
  <si>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</si>
  <si>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</si>
  <si>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</si>
  <si>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</si>
  <si>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</si>
  <si>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</si>
  <si>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RPMs based on Gear Ratios and Speed Attained</t>
  </si>
  <si>
    <t>MPH (M)(Ra)(Rt)</t>
  </si>
  <si>
    <t>Engine Revolutions Per Minute</t>
  </si>
  <si>
    <t>Vehicle Miles per Hour</t>
  </si>
  <si>
    <t>COMMONWEALTH TRANSPORTATION CONSULTANTS</t>
  </si>
  <si>
    <t>© 2006 Commonwealth Transportaiton Consultants</t>
  </si>
  <si>
    <t>Commonwealth Transportation Consultants</t>
  </si>
  <si>
    <t>Commercial Vehicle Speed Based on Gear Ratios and RPM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</si>
</sst>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53"/>
      <name val="Arial"/>
      <family val="0"/>
    </font>
    <font>
      <sz val="10"/>
      <color indexed="53"/>
      <name val="Arial"/>
      <family val="2"/>
    </font>
    <font>
      <b/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3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2" fontId="0" fillId="2" borderId="2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C6" sqref="C6"/>
    </sheetView>
  </sheetViews>
  <sheetFormatPr defaultColWidth="9.140625" defaultRowHeight="12.75"/>
  <cols>
    <col min="3" max="3" width="6.7109375" style="0" customWidth="1"/>
    <col min="4" max="4" width="6.00390625" style="0" customWidth="1"/>
    <col min="5" max="6" width="6.28125" style="0" customWidth="1"/>
    <col min="7" max="7" width="5.57421875" style="0" customWidth="1"/>
    <col min="8" max="8" width="6.8515625" style="0" customWidth="1"/>
    <col min="9" max="9" width="6.140625" style="0" customWidth="1"/>
    <col min="10" max="10" width="6.28125" style="0" customWidth="1"/>
    <col min="11" max="11" width="5.8515625" style="0" customWidth="1"/>
    <col min="12" max="12" width="5.7109375" style="0" customWidth="1"/>
    <col min="13" max="13" width="7.00390625" style="0" customWidth="1"/>
    <col min="14" max="14" width="6.7109375" style="0" customWidth="1"/>
    <col min="15" max="15" width="7.7109375" style="0" customWidth="1"/>
    <col min="16" max="16" width="7.28125" style="0" customWidth="1"/>
    <col min="17" max="17" width="7.57421875" style="0" customWidth="1"/>
  </cols>
  <sheetData>
    <row r="1" spans="1:18" ht="18">
      <c r="A1" s="13"/>
      <c r="B1" s="13"/>
      <c r="C1" s="14" t="s">
        <v>47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1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>
      <c r="A4" s="13"/>
      <c r="B4" s="15"/>
      <c r="C4" s="16" t="s">
        <v>48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" customHeight="1">
      <c r="A6" s="13"/>
      <c r="B6" s="13"/>
      <c r="C6" s="17" t="s">
        <v>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13" t="s">
        <v>1</v>
      </c>
      <c r="B7" s="18" t="s">
        <v>2</v>
      </c>
      <c r="C7" s="19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18" t="s">
        <v>1</v>
      </c>
      <c r="B11" s="18" t="s">
        <v>2</v>
      </c>
      <c r="C11" s="20" t="s">
        <v>6</v>
      </c>
      <c r="D11" s="18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2.75">
      <c r="A12" s="18" t="s">
        <v>7</v>
      </c>
      <c r="B12" s="18" t="s">
        <v>2</v>
      </c>
      <c r="C12" s="20" t="s">
        <v>8</v>
      </c>
      <c r="D12" s="18"/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18" t="s">
        <v>10</v>
      </c>
      <c r="B13" s="18" t="s">
        <v>2</v>
      </c>
      <c r="C13" s="20" t="s">
        <v>9</v>
      </c>
      <c r="D13" s="18"/>
      <c r="E13" s="18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2.75">
      <c r="A14" s="18" t="s">
        <v>11</v>
      </c>
      <c r="B14" s="18" t="s">
        <v>2</v>
      </c>
      <c r="C14" s="20" t="s">
        <v>12</v>
      </c>
      <c r="D14" s="18"/>
      <c r="E14" s="1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18" t="s">
        <v>13</v>
      </c>
      <c r="B15" s="18" t="s">
        <v>2</v>
      </c>
      <c r="C15" s="20" t="s">
        <v>14</v>
      </c>
      <c r="D15" s="18"/>
      <c r="E15" s="1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3.5" thickBot="1">
      <c r="A16" s="18"/>
      <c r="B16" s="18"/>
      <c r="C16" s="20"/>
      <c r="D16" s="18"/>
      <c r="E16" s="1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4.25" thickBot="1" thickTop="1">
      <c r="A17" s="18" t="s">
        <v>15</v>
      </c>
      <c r="B17" s="18" t="s">
        <v>2</v>
      </c>
      <c r="C17" s="23">
        <v>1200</v>
      </c>
      <c r="D17" s="18"/>
      <c r="E17" s="1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4.25" thickBot="1" thickTop="1">
      <c r="A18" s="18" t="s">
        <v>16</v>
      </c>
      <c r="B18" s="18" t="s">
        <v>2</v>
      </c>
      <c r="C18" s="23">
        <v>1400</v>
      </c>
      <c r="D18" s="18"/>
      <c r="E18" s="1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4.25" thickBot="1" thickTop="1">
      <c r="A19" s="18" t="s">
        <v>24</v>
      </c>
      <c r="B19" s="18" t="s">
        <v>2</v>
      </c>
      <c r="C19" s="24">
        <v>1600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4.25" thickBot="1" thickTop="1">
      <c r="A20" s="18" t="s">
        <v>17</v>
      </c>
      <c r="B20" s="18" t="s">
        <v>2</v>
      </c>
      <c r="C20" s="24">
        <v>1800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4.25" thickBot="1" thickTop="1">
      <c r="A21" s="18" t="s">
        <v>18</v>
      </c>
      <c r="B21" s="18" t="s">
        <v>2</v>
      </c>
      <c r="C21" s="24">
        <v>2000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4.25" thickBot="1" thickTop="1">
      <c r="A22" s="18" t="s">
        <v>10</v>
      </c>
      <c r="B22" s="18" t="s">
        <v>2</v>
      </c>
      <c r="C22" s="24">
        <v>516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4.25" thickBot="1" thickTop="1">
      <c r="A23" s="18" t="s">
        <v>11</v>
      </c>
      <c r="B23" s="18" t="s">
        <v>2</v>
      </c>
      <c r="C23" s="24">
        <v>3.91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3.5" thickTop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3.5" thickBot="1">
      <c r="A25" s="18" t="s">
        <v>25</v>
      </c>
      <c r="B25" s="13"/>
      <c r="C25" s="18" t="s">
        <v>26</v>
      </c>
      <c r="D25" s="18" t="s">
        <v>27</v>
      </c>
      <c r="E25" s="18" t="s">
        <v>28</v>
      </c>
      <c r="F25" s="18" t="s">
        <v>29</v>
      </c>
      <c r="G25" s="18" t="s">
        <v>30</v>
      </c>
      <c r="H25" s="18" t="s">
        <v>31</v>
      </c>
      <c r="I25" s="18" t="s">
        <v>32</v>
      </c>
      <c r="J25" s="18" t="s">
        <v>33</v>
      </c>
      <c r="K25" s="18" t="s">
        <v>34</v>
      </c>
      <c r="L25" s="18" t="s">
        <v>35</v>
      </c>
      <c r="M25" s="18" t="s">
        <v>36</v>
      </c>
      <c r="N25" s="18" t="s">
        <v>37</v>
      </c>
      <c r="O25" s="18" t="s">
        <v>38</v>
      </c>
      <c r="P25" s="18" t="s">
        <v>39</v>
      </c>
      <c r="Q25" s="18" t="s">
        <v>40</v>
      </c>
      <c r="R25" s="13"/>
    </row>
    <row r="26" spans="1:18" ht="14.25" thickBot="1" thickTop="1">
      <c r="A26" s="18" t="s">
        <v>13</v>
      </c>
      <c r="B26" s="18" t="s">
        <v>2</v>
      </c>
      <c r="C26" s="29">
        <v>11.19</v>
      </c>
      <c r="D26" s="29">
        <v>8.3</v>
      </c>
      <c r="E26" s="29">
        <v>6.15</v>
      </c>
      <c r="F26" s="29">
        <v>4.48</v>
      </c>
      <c r="G26" s="29">
        <v>3.34</v>
      </c>
      <c r="H26" s="29">
        <v>2.5</v>
      </c>
      <c r="I26" s="29">
        <v>1.85</v>
      </c>
      <c r="J26" s="29">
        <v>1.37</v>
      </c>
      <c r="K26" s="29">
        <v>1</v>
      </c>
      <c r="L26" s="29">
        <v>0.74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13"/>
    </row>
    <row r="27" spans="1:18" ht="14.25" thickBot="1" thickTop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4.25" thickBot="1" thickTop="1">
      <c r="A28" s="18" t="s">
        <v>19</v>
      </c>
      <c r="B28" s="18" t="s">
        <v>2</v>
      </c>
      <c r="C28" s="21">
        <f>A35/C34</f>
        <v>3.1891573751895357</v>
      </c>
      <c r="D28" s="21">
        <f>A35/D34</f>
        <v>4.299598919080831</v>
      </c>
      <c r="E28" s="21">
        <f>A35/E34</f>
        <v>5.802710736320471</v>
      </c>
      <c r="F28" s="21">
        <f>A35/F34</f>
        <v>7.965774783118504</v>
      </c>
      <c r="G28" s="21">
        <f>A35/G34</f>
        <v>10.684632044422425</v>
      </c>
      <c r="H28" s="21">
        <f>A35/H34</f>
        <v>14.27466841134836</v>
      </c>
      <c r="I28" s="21">
        <f>A35/I34</f>
        <v>19.290092447768053</v>
      </c>
      <c r="J28" s="21">
        <f>A35/J34</f>
        <v>26.048664984212333</v>
      </c>
      <c r="K28" s="21">
        <f>A35/K34</f>
        <v>35.6866710283709</v>
      </c>
      <c r="L28" s="21">
        <f>A35/L34</f>
        <v>48.22523111942014</v>
      </c>
      <c r="M28" s="21" t="e">
        <f>A35/M34</f>
        <v>#DIV/0!</v>
      </c>
      <c r="N28" s="21" t="e">
        <f>A35/N34</f>
        <v>#DIV/0!</v>
      </c>
      <c r="O28" s="21" t="e">
        <f>A35/O34</f>
        <v>#DIV/0!</v>
      </c>
      <c r="P28" s="21" t="e">
        <f>A35/P34</f>
        <v>#DIV/0!</v>
      </c>
      <c r="Q28" s="21" t="e">
        <f>A35/Q34</f>
        <v>#DIV/0!</v>
      </c>
      <c r="R28" s="13"/>
    </row>
    <row r="29" spans="1:18" ht="14.25" thickBot="1" thickTop="1">
      <c r="A29" s="18" t="s">
        <v>20</v>
      </c>
      <c r="B29" s="18" t="s">
        <v>2</v>
      </c>
      <c r="C29" s="21">
        <f>A36/C34</f>
        <v>3.7206836043877916</v>
      </c>
      <c r="D29" s="21">
        <f>A36/D34</f>
        <v>5.016198738927636</v>
      </c>
      <c r="E29" s="21">
        <f>A36/E34</f>
        <v>6.769829192373883</v>
      </c>
      <c r="F29" s="21">
        <f>A36/F34</f>
        <v>9.293403913638254</v>
      </c>
      <c r="G29" s="21">
        <f>A36/G34</f>
        <v>12.465404051826162</v>
      </c>
      <c r="H29" s="21">
        <f>A36/H34</f>
        <v>16.653779813239755</v>
      </c>
      <c r="I29" s="21">
        <f>A36/I34</f>
        <v>22.505107855729396</v>
      </c>
      <c r="J29" s="21">
        <f>A36/J34</f>
        <v>30.39010914824772</v>
      </c>
      <c r="K29" s="21">
        <f>A36/K34</f>
        <v>41.634449533099385</v>
      </c>
      <c r="L29" s="21">
        <f>A36/L34</f>
        <v>56.262769639323494</v>
      </c>
      <c r="M29" s="21" t="e">
        <f>A36/M34</f>
        <v>#DIV/0!</v>
      </c>
      <c r="N29" s="21" t="e">
        <f>A36/N34</f>
        <v>#DIV/0!</v>
      </c>
      <c r="O29" s="21" t="e">
        <f>A36/O34</f>
        <v>#DIV/0!</v>
      </c>
      <c r="P29" s="21" t="e">
        <f>A36/P34</f>
        <v>#DIV/0!</v>
      </c>
      <c r="Q29" s="21" t="e">
        <f>A36/Q34</f>
        <v>#DIV/0!</v>
      </c>
      <c r="R29" s="13"/>
    </row>
    <row r="30" spans="1:18" ht="14.25" thickBot="1" thickTop="1">
      <c r="A30" s="18" t="s">
        <v>21</v>
      </c>
      <c r="B30" s="18" t="s">
        <v>2</v>
      </c>
      <c r="C30" s="21">
        <f>B34/C34</f>
        <v>4.252209833586048</v>
      </c>
      <c r="D30" s="21">
        <f>B34/D34</f>
        <v>5.732798558774441</v>
      </c>
      <c r="E30" s="21">
        <f>B34/E34</f>
        <v>7.736947648427295</v>
      </c>
      <c r="F30" s="21">
        <f>B34/F34</f>
        <v>10.621033044158006</v>
      </c>
      <c r="G30" s="21">
        <f>B34/G34</f>
        <v>14.246176059229901</v>
      </c>
      <c r="H30" s="21">
        <f>B34/H34</f>
        <v>19.032891215131148</v>
      </c>
      <c r="I30" s="21">
        <f>B34/I34</f>
        <v>25.720123263690738</v>
      </c>
      <c r="J30" s="21">
        <f>B34/J34</f>
        <v>34.73155331228311</v>
      </c>
      <c r="K30" s="21">
        <f>B34/K34</f>
        <v>47.58222803782787</v>
      </c>
      <c r="L30" s="21">
        <f>B34/L34</f>
        <v>64.30030815922684</v>
      </c>
      <c r="M30" s="21" t="e">
        <f>B34/M34</f>
        <v>#DIV/0!</v>
      </c>
      <c r="N30" s="21" t="e">
        <f>B34/N34</f>
        <v>#DIV/0!</v>
      </c>
      <c r="O30" s="21" t="e">
        <f>B34/O34</f>
        <v>#DIV/0!</v>
      </c>
      <c r="P30" s="21" t="e">
        <f>B34/P34</f>
        <v>#DIV/0!</v>
      </c>
      <c r="Q30" s="21" t="e">
        <f>B34/Q34</f>
        <v>#DIV/0!</v>
      </c>
      <c r="R30" s="13"/>
    </row>
    <row r="31" spans="1:18" ht="14.25" thickBot="1" thickTop="1">
      <c r="A31" s="18" t="s">
        <v>22</v>
      </c>
      <c r="B31" s="18" t="s">
        <v>2</v>
      </c>
      <c r="C31" s="21">
        <f>B35/C34</f>
        <v>4.783736062784303</v>
      </c>
      <c r="D31" s="21">
        <f>B35/D34</f>
        <v>6.449398378621247</v>
      </c>
      <c r="E31" s="21">
        <f>B35/E34</f>
        <v>8.704066104480706</v>
      </c>
      <c r="F31" s="21">
        <f>B35/F34</f>
        <v>11.948662174677755</v>
      </c>
      <c r="G31" s="21">
        <f>B35/G34</f>
        <v>16.02694806663364</v>
      </c>
      <c r="H31" s="21">
        <f>B35/H34</f>
        <v>21.41200261702254</v>
      </c>
      <c r="I31" s="21">
        <f>B35/I34</f>
        <v>28.93513867165208</v>
      </c>
      <c r="J31" s="21">
        <f>B35/J34</f>
        <v>39.0729974763185</v>
      </c>
      <c r="K31" s="21">
        <f>B35/K34</f>
        <v>53.53000654255635</v>
      </c>
      <c r="L31" s="21">
        <f>B35/L34</f>
        <v>72.33784667913021</v>
      </c>
      <c r="M31" s="21" t="e">
        <f>B35/M34</f>
        <v>#DIV/0!</v>
      </c>
      <c r="N31" s="21" t="e">
        <f>B35/N34</f>
        <v>#DIV/0!</v>
      </c>
      <c r="O31" s="21" t="e">
        <f>B35/O34</f>
        <v>#DIV/0!</v>
      </c>
      <c r="P31" s="21" t="e">
        <f>B35/P34</f>
        <v>#DIV/0!</v>
      </c>
      <c r="Q31" s="21" t="e">
        <f>B35/Q34</f>
        <v>#DIV/0!</v>
      </c>
      <c r="R31" s="13"/>
    </row>
    <row r="32" spans="1:18" ht="14.25" thickBot="1" thickTop="1">
      <c r="A32" s="18" t="s">
        <v>23</v>
      </c>
      <c r="B32" s="18" t="s">
        <v>2</v>
      </c>
      <c r="C32" s="21">
        <f>B36/C34</f>
        <v>5.31526229198256</v>
      </c>
      <c r="D32" s="21">
        <f>B36/D34</f>
        <v>7.165998198468052</v>
      </c>
      <c r="E32" s="21">
        <f>B36/E34</f>
        <v>9.671184560534119</v>
      </c>
      <c r="F32" s="21">
        <f>B36/F34</f>
        <v>13.276291305197507</v>
      </c>
      <c r="G32" s="21">
        <f>B36/G34</f>
        <v>17.807720074037377</v>
      </c>
      <c r="H32" s="21">
        <f>B36/H34</f>
        <v>23.791114018913934</v>
      </c>
      <c r="I32" s="21">
        <f>B36/I34</f>
        <v>32.15015407961342</v>
      </c>
      <c r="J32" s="21">
        <f>B36/J34</f>
        <v>43.414441640353886</v>
      </c>
      <c r="K32" s="21">
        <f>B36/K34</f>
        <v>59.47778504728483</v>
      </c>
      <c r="L32" s="21">
        <f>B36/L34</f>
        <v>80.37538519903356</v>
      </c>
      <c r="M32" s="21" t="e">
        <f>B36/M34</f>
        <v>#DIV/0!</v>
      </c>
      <c r="N32" s="21" t="e">
        <f>B36/N34</f>
        <v>#DIV/0!</v>
      </c>
      <c r="O32" s="21" t="e">
        <f>B36/O34</f>
        <v>#DIV/0!</v>
      </c>
      <c r="P32" s="21" t="e">
        <f>B36/P34</f>
        <v>#DIV/0!</v>
      </c>
      <c r="Q32" s="21" t="e">
        <f>B36/Q34</f>
        <v>#DIV/0!</v>
      </c>
      <c r="R32" s="13"/>
    </row>
    <row r="33" spans="1:18" s="26" customFormat="1" ht="13.5" thickTop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s="26" customFormat="1" ht="0.75" customHeight="1">
      <c r="A34" s="27">
        <f>PRODUCT(C22,C23)</f>
        <v>2017.5600000000002</v>
      </c>
      <c r="B34" s="27">
        <f>PRODUCT(60,C19)</f>
        <v>96000</v>
      </c>
      <c r="C34" s="27">
        <f>PRODUCT(A34,C26)</f>
        <v>22576.4964</v>
      </c>
      <c r="D34" s="27">
        <f>PRODUCT(A34,D26)</f>
        <v>16745.748000000003</v>
      </c>
      <c r="E34" s="27">
        <f>PRODUCT(A34,E26)</f>
        <v>12407.994000000002</v>
      </c>
      <c r="F34" s="27">
        <f>PRODUCT(A34,F26)</f>
        <v>9038.668800000001</v>
      </c>
      <c r="G34" s="27">
        <f>PRODUCT(A34,G26)</f>
        <v>6738.6504</v>
      </c>
      <c r="H34" s="27">
        <f>PRODUCT(A34,H26)</f>
        <v>5043.900000000001</v>
      </c>
      <c r="I34" s="27">
        <f>PRODUCT(A34,I26)</f>
        <v>3732.4860000000003</v>
      </c>
      <c r="J34" s="27">
        <f>PRODUCT(A34,J26)</f>
        <v>2764.0572000000006</v>
      </c>
      <c r="K34" s="27">
        <f>PRODUCT(A34,K26)</f>
        <v>2017.5600000000002</v>
      </c>
      <c r="L34" s="27">
        <f>PRODUCT(A34,L26)</f>
        <v>1492.9944</v>
      </c>
      <c r="M34" s="27">
        <f>PRODUCT(A34,M26)</f>
        <v>0</v>
      </c>
      <c r="N34" s="27">
        <f>PRODUCT(A34,N26)</f>
        <v>0</v>
      </c>
      <c r="O34" s="27">
        <f>PRODUCT(A34,O26)</f>
        <v>0</v>
      </c>
      <c r="P34" s="27">
        <f>PRODUCT(A34,P26)</f>
        <v>0</v>
      </c>
      <c r="Q34" s="27">
        <f>PRODUCT(A34,Q26)</f>
        <v>0</v>
      </c>
      <c r="R34" s="25"/>
    </row>
    <row r="35" spans="1:18" s="26" customFormat="1" ht="2.25" customHeight="1" hidden="1">
      <c r="A35" s="27">
        <f>PRODUCT(60,C17)</f>
        <v>72000</v>
      </c>
      <c r="B35" s="27">
        <f>PRODUCT(60,C20)</f>
        <v>108000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5"/>
    </row>
    <row r="36" spans="1:18" s="26" customFormat="1" ht="2.25" customHeight="1" hidden="1">
      <c r="A36" s="27">
        <f>PRODUCT(60,C18)</f>
        <v>84000</v>
      </c>
      <c r="B36" s="27">
        <f>PRODUCT(60,C21)</f>
        <v>120000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5"/>
    </row>
    <row r="37" spans="1:18" s="26" customFormat="1" ht="2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5"/>
    </row>
    <row r="38" spans="1:18" ht="12.75">
      <c r="A38" s="13"/>
      <c r="B38" s="13"/>
      <c r="C38" s="22" t="s">
        <v>46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</sheetData>
  <sheetProtection password="EF11" sheet="1" objects="1" scenarios="1"/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3">
      <selection activeCell="D38" sqref="D38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8.00390625" style="0" customWidth="1"/>
    <col min="4" max="4" width="7.421875" style="0" customWidth="1"/>
    <col min="5" max="7" width="7.7109375" style="0" customWidth="1"/>
    <col min="8" max="10" width="7.57421875" style="0" customWidth="1"/>
    <col min="11" max="11" width="8.00390625" style="0" customWidth="1"/>
    <col min="12" max="12" width="7.8515625" style="0" customWidth="1"/>
    <col min="13" max="13" width="7.00390625" style="0" customWidth="1"/>
    <col min="14" max="15" width="7.57421875" style="0" customWidth="1"/>
    <col min="16" max="16" width="7.28125" style="0" customWidth="1"/>
    <col min="17" max="17" width="7.421875" style="0" customWidth="1"/>
  </cols>
  <sheetData>
    <row r="1" ht="15.75">
      <c r="B1" s="12" t="s">
        <v>45</v>
      </c>
    </row>
    <row r="3" ht="12.75">
      <c r="B3" s="1" t="s">
        <v>0</v>
      </c>
    </row>
    <row r="5" ht="12.75">
      <c r="C5" s="9" t="s">
        <v>41</v>
      </c>
    </row>
    <row r="7" ht="13.5" thickBot="1">
      <c r="C7" s="10" t="s">
        <v>42</v>
      </c>
    </row>
    <row r="8" spans="1:3" ht="13.5" thickTop="1">
      <c r="A8" s="2" t="s">
        <v>7</v>
      </c>
      <c r="B8" s="2" t="s">
        <v>2</v>
      </c>
      <c r="C8" s="11">
        <v>60</v>
      </c>
    </row>
    <row r="10" ht="12.75">
      <c r="A10" t="s">
        <v>5</v>
      </c>
    </row>
    <row r="12" spans="1:3" ht="12.75">
      <c r="A12" s="2" t="s">
        <v>7</v>
      </c>
      <c r="B12" s="2" t="s">
        <v>2</v>
      </c>
      <c r="C12" t="s">
        <v>43</v>
      </c>
    </row>
    <row r="13" spans="1:3" ht="12.75">
      <c r="A13" s="2" t="s">
        <v>1</v>
      </c>
      <c r="B13" s="2" t="s">
        <v>2</v>
      </c>
      <c r="C13" t="s">
        <v>44</v>
      </c>
    </row>
    <row r="14" spans="1:3" ht="12.75">
      <c r="A14" s="2" t="s">
        <v>10</v>
      </c>
      <c r="B14" s="2" t="s">
        <v>2</v>
      </c>
      <c r="C14" s="3" t="s">
        <v>9</v>
      </c>
    </row>
    <row r="15" spans="1:3" ht="12.75">
      <c r="A15" s="2" t="s">
        <v>11</v>
      </c>
      <c r="B15" s="2" t="s">
        <v>2</v>
      </c>
      <c r="C15" s="3" t="s">
        <v>12</v>
      </c>
    </row>
    <row r="16" spans="1:3" ht="12.75">
      <c r="A16" s="2" t="s">
        <v>13</v>
      </c>
      <c r="B16" s="2" t="s">
        <v>2</v>
      </c>
      <c r="C16" s="3" t="s">
        <v>14</v>
      </c>
    </row>
    <row r="17" ht="13.5" thickBot="1"/>
    <row r="18" spans="1:5" ht="14.25" thickBot="1" thickTop="1">
      <c r="A18" s="2" t="s">
        <v>19</v>
      </c>
      <c r="B18" s="2" t="s">
        <v>2</v>
      </c>
      <c r="C18" s="5">
        <v>15</v>
      </c>
      <c r="D18" s="2"/>
      <c r="E18" s="2"/>
    </row>
    <row r="19" spans="1:5" ht="14.25" thickBot="1" thickTop="1">
      <c r="A19" s="2" t="s">
        <v>20</v>
      </c>
      <c r="B19" s="2" t="s">
        <v>2</v>
      </c>
      <c r="C19" s="5">
        <v>17</v>
      </c>
      <c r="D19" s="2"/>
      <c r="E19" s="2"/>
    </row>
    <row r="20" spans="1:3" ht="14.25" thickBot="1" thickTop="1">
      <c r="A20" s="2" t="s">
        <v>21</v>
      </c>
      <c r="B20" s="2" t="s">
        <v>2</v>
      </c>
      <c r="C20" s="6">
        <v>20</v>
      </c>
    </row>
    <row r="21" spans="1:3" ht="14.25" thickBot="1" thickTop="1">
      <c r="A21" s="2" t="s">
        <v>22</v>
      </c>
      <c r="B21" s="2" t="s">
        <v>2</v>
      </c>
      <c r="C21" s="6">
        <v>23</v>
      </c>
    </row>
    <row r="22" spans="1:3" ht="14.25" thickBot="1" thickTop="1">
      <c r="A22" s="2" t="s">
        <v>23</v>
      </c>
      <c r="B22" s="2" t="s">
        <v>2</v>
      </c>
      <c r="C22" s="6">
        <v>25</v>
      </c>
    </row>
    <row r="23" spans="1:3" ht="14.25" thickBot="1" thickTop="1">
      <c r="A23" s="2" t="s">
        <v>10</v>
      </c>
      <c r="B23" s="2" t="s">
        <v>2</v>
      </c>
      <c r="C23" s="6">
        <v>516</v>
      </c>
    </row>
    <row r="24" spans="1:3" ht="14.25" thickBot="1" thickTop="1">
      <c r="A24" s="2" t="s">
        <v>11</v>
      </c>
      <c r="B24" s="2" t="s">
        <v>2</v>
      </c>
      <c r="C24" s="6">
        <v>3.91</v>
      </c>
    </row>
    <row r="25" ht="13.5" thickTop="1"/>
    <row r="26" spans="1:17" ht="13.5" thickBot="1">
      <c r="A26" s="2" t="s">
        <v>25</v>
      </c>
      <c r="C26" s="2" t="s">
        <v>26</v>
      </c>
      <c r="D26" s="2" t="s">
        <v>27</v>
      </c>
      <c r="E26" s="2" t="s">
        <v>28</v>
      </c>
      <c r="F26" s="2" t="s">
        <v>29</v>
      </c>
      <c r="G26" s="2" t="s">
        <v>30</v>
      </c>
      <c r="H26" s="2" t="s">
        <v>31</v>
      </c>
      <c r="I26" s="2" t="s">
        <v>32</v>
      </c>
      <c r="J26" s="2" t="s">
        <v>33</v>
      </c>
      <c r="K26" s="2" t="s">
        <v>34</v>
      </c>
      <c r="L26" s="2" t="s">
        <v>35</v>
      </c>
      <c r="M26" s="2" t="s">
        <v>36</v>
      </c>
      <c r="N26" s="2" t="s">
        <v>37</v>
      </c>
      <c r="O26" s="2" t="s">
        <v>38</v>
      </c>
      <c r="P26" s="2" t="s">
        <v>39</v>
      </c>
      <c r="Q26" s="2" t="s">
        <v>40</v>
      </c>
    </row>
    <row r="27" spans="1:17" ht="14.25" thickBot="1" thickTop="1">
      <c r="A27" s="2" t="s">
        <v>13</v>
      </c>
      <c r="B27" s="2" t="s">
        <v>2</v>
      </c>
      <c r="C27" s="7">
        <v>11.19</v>
      </c>
      <c r="D27" s="7">
        <v>8.3</v>
      </c>
      <c r="E27" s="7">
        <v>6.15</v>
      </c>
      <c r="F27" s="7">
        <v>4.48</v>
      </c>
      <c r="G27" s="7">
        <v>3.34</v>
      </c>
      <c r="H27" s="7">
        <v>2.5</v>
      </c>
      <c r="I27" s="7">
        <v>1.85</v>
      </c>
      <c r="J27" s="7">
        <v>1.37</v>
      </c>
      <c r="K27" s="7">
        <v>1</v>
      </c>
      <c r="L27" s="7">
        <v>0.74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ht="14.25" thickBot="1" thickTop="1"/>
    <row r="29" spans="1:17" ht="14.25" thickBot="1" thickTop="1">
      <c r="A29" s="2" t="s">
        <v>15</v>
      </c>
      <c r="B29" s="2" t="s">
        <v>2</v>
      </c>
      <c r="C29" s="8">
        <f>(A35*C27*C18)/60</f>
        <v>5644.1241</v>
      </c>
      <c r="D29" s="8">
        <f>(A35*D27*C18)/60</f>
        <v>4186.437000000001</v>
      </c>
      <c r="E29" s="8">
        <f>(A35*C18*E27)/60</f>
        <v>3101.9985000000006</v>
      </c>
      <c r="F29" s="8">
        <f>(A35*F27*C18)/60</f>
        <v>2259.6672000000003</v>
      </c>
      <c r="G29" s="8">
        <f>(A35*G27*C18)/60</f>
        <v>1684.6626</v>
      </c>
      <c r="H29" s="8">
        <f>+(A35*H27*C18)/60</f>
        <v>1260.9750000000001</v>
      </c>
      <c r="I29" s="8">
        <f>(A35*I27*C18)/60</f>
        <v>933.1215000000001</v>
      </c>
      <c r="J29" s="8">
        <f>(A35*J27*C18)/60</f>
        <v>691.0143000000002</v>
      </c>
      <c r="K29" s="8">
        <f>(A35*K27*C18)/60</f>
        <v>504.39000000000004</v>
      </c>
      <c r="L29" s="8">
        <f>(A35*L27*C18)/60</f>
        <v>373.2486</v>
      </c>
      <c r="M29" s="8">
        <f>(A35*M27*C18)/60</f>
        <v>0</v>
      </c>
      <c r="N29" s="8">
        <f>(A35*N27*C18)/60</f>
        <v>0</v>
      </c>
      <c r="O29" s="8">
        <f>(A35*O27*C18)/60</f>
        <v>0</v>
      </c>
      <c r="P29" s="8">
        <f>(A35*P27*C18)/60</f>
        <v>0</v>
      </c>
      <c r="Q29" s="8">
        <f>(A35*Q27*C18)/60</f>
        <v>0</v>
      </c>
    </row>
    <row r="30" spans="1:17" ht="14.25" thickBot="1" thickTop="1">
      <c r="A30" s="2" t="s">
        <v>16</v>
      </c>
      <c r="B30" s="2" t="s">
        <v>2</v>
      </c>
      <c r="C30" s="8">
        <f>(A35*C27*C19)/60</f>
        <v>6396.6739800000005</v>
      </c>
      <c r="D30" s="8">
        <f>(A35*D27*C19)/60</f>
        <v>4744.628600000001</v>
      </c>
      <c r="E30" s="8">
        <f>(A35*E27*C19)/60</f>
        <v>3515.5983000000006</v>
      </c>
      <c r="F30" s="8">
        <f>(A35*F27*C19)/60</f>
        <v>2560.9561600000006</v>
      </c>
      <c r="G30" s="8">
        <f>(A35*G27*C19)/60</f>
        <v>1909.28428</v>
      </c>
      <c r="H30" s="8">
        <f>(A35*H27*C19)/60</f>
        <v>1429.105</v>
      </c>
      <c r="I30" s="8">
        <f>(A35*I27*C19)/60</f>
        <v>1057.5377</v>
      </c>
      <c r="J30" s="8">
        <f>(A35*J27*C19)/60</f>
        <v>783.1495400000002</v>
      </c>
      <c r="K30" s="8">
        <f>(A35*K27*C19)/60</f>
        <v>571.642</v>
      </c>
      <c r="L30" s="8">
        <f>(A35*L27*C19)/60</f>
        <v>423.01508</v>
      </c>
      <c r="M30" s="8">
        <f>(A35*M27*C19)/60</f>
        <v>0</v>
      </c>
      <c r="N30" s="8">
        <f>(A35*N27*C19)/60</f>
        <v>0</v>
      </c>
      <c r="O30" s="8">
        <f>(A35*O27*C19)/60</f>
        <v>0</v>
      </c>
      <c r="P30" s="8">
        <f>(A35*P27*C19)/60</f>
        <v>0</v>
      </c>
      <c r="Q30" s="8">
        <f>(A35*Q27*C19)/60</f>
        <v>0</v>
      </c>
    </row>
    <row r="31" spans="1:17" ht="14.25" thickBot="1" thickTop="1">
      <c r="A31" s="2" t="s">
        <v>24</v>
      </c>
      <c r="B31" s="2" t="s">
        <v>2</v>
      </c>
      <c r="C31" s="8">
        <f>(A35*C27*C20)/60</f>
        <v>7525.4988</v>
      </c>
      <c r="D31" s="8">
        <f>(A35*D27*C20)/60</f>
        <v>5581.916000000001</v>
      </c>
      <c r="E31" s="8">
        <f>(A35*E27*C20)/60</f>
        <v>4135.998000000001</v>
      </c>
      <c r="F31" s="8">
        <f>(A35*F27*C20)/60</f>
        <v>3012.8896000000004</v>
      </c>
      <c r="G31" s="8">
        <f>(A35*G27*C20)/60</f>
        <v>2246.2168</v>
      </c>
      <c r="H31" s="8">
        <f>(A35*H27*C20)/60</f>
        <v>1681.3000000000002</v>
      </c>
      <c r="I31" s="8">
        <f>(A35*I27*C20)/60</f>
        <v>1244.162</v>
      </c>
      <c r="J31" s="8">
        <f>(A35*J27*C20)/60</f>
        <v>921.3524000000002</v>
      </c>
      <c r="K31" s="8">
        <f>(A35*K27*C20)/60</f>
        <v>672.5200000000001</v>
      </c>
      <c r="L31" s="8">
        <f>(A35*L27*C20)/60</f>
        <v>497.66479999999996</v>
      </c>
      <c r="M31" s="8">
        <f>(A35*M27*C20)/60</f>
        <v>0</v>
      </c>
      <c r="N31" s="8">
        <f>(A35*N27*C20)/60</f>
        <v>0</v>
      </c>
      <c r="O31" s="8">
        <f>(A35*O27*C20)/60</f>
        <v>0</v>
      </c>
      <c r="P31" s="8">
        <f>(A35*P27*C20)/60</f>
        <v>0</v>
      </c>
      <c r="Q31" s="8">
        <f>(A35*Q27*C20)/60</f>
        <v>0</v>
      </c>
    </row>
    <row r="32" spans="1:17" ht="14.25" thickBot="1" thickTop="1">
      <c r="A32" s="2" t="s">
        <v>17</v>
      </c>
      <c r="B32" s="2" t="s">
        <v>2</v>
      </c>
      <c r="C32" s="8">
        <f>(A35*C27*C21)/60</f>
        <v>8654.323620000001</v>
      </c>
      <c r="D32" s="8">
        <f>(A35*D27*C21)/60</f>
        <v>6419.203400000001</v>
      </c>
      <c r="E32" s="8">
        <f>(A35*E27*C21)/60</f>
        <v>4756.397700000001</v>
      </c>
      <c r="F32" s="8">
        <f>(A35*F27*C21)/60</f>
        <v>3464.8230400000007</v>
      </c>
      <c r="G32" s="8">
        <f>(A35*G27*C21)/60</f>
        <v>2583.14932</v>
      </c>
      <c r="H32" s="8">
        <f>(A35*H27*C21)/60</f>
        <v>1933.4950000000001</v>
      </c>
      <c r="I32" s="8">
        <f>(A35*I27*C21)/60</f>
        <v>1430.7863000000002</v>
      </c>
      <c r="J32" s="8">
        <f>(A35*C21*J27)/60</f>
        <v>1059.55526</v>
      </c>
      <c r="K32" s="8">
        <f>(A35*C21*K27)/60</f>
        <v>773.398</v>
      </c>
      <c r="L32" s="8">
        <f>(A35*C21*L27)/60</f>
        <v>572.31452</v>
      </c>
      <c r="M32" s="8">
        <f>(A35*C21*M27)/60</f>
        <v>0</v>
      </c>
      <c r="N32" s="8">
        <f>(A35*C21*N27)/60</f>
        <v>0</v>
      </c>
      <c r="O32" s="8">
        <f>(A35*C21*O27)/60</f>
        <v>0</v>
      </c>
      <c r="P32" s="8">
        <f>(A35*C21*P27)/60</f>
        <v>0</v>
      </c>
      <c r="Q32" s="8">
        <f>(A35*C21*Q27)/60</f>
        <v>0</v>
      </c>
    </row>
    <row r="33" spans="1:17" ht="14.25" thickBot="1" thickTop="1">
      <c r="A33" s="2" t="s">
        <v>18</v>
      </c>
      <c r="B33" s="2" t="s">
        <v>2</v>
      </c>
      <c r="C33" s="8">
        <f>(A35*C22*C27)/60</f>
        <v>9406.8735</v>
      </c>
      <c r="D33" s="8">
        <f>(A35*C22*D27)/60</f>
        <v>6977.395000000001</v>
      </c>
      <c r="E33" s="8">
        <f>(A35*C22*E27)/60</f>
        <v>5169.9975</v>
      </c>
      <c r="F33" s="8">
        <f>(A35*C22*F27)/60</f>
        <v>3766.112000000001</v>
      </c>
      <c r="G33" s="8">
        <f>(A35*C22*G27)/60</f>
        <v>2807.771</v>
      </c>
      <c r="H33" s="8">
        <f>(A35*C22*H27)/60</f>
        <v>2101.6250000000005</v>
      </c>
      <c r="I33" s="8">
        <f>(A35*C22*I27)/60</f>
        <v>1555.2025000000003</v>
      </c>
      <c r="J33" s="8">
        <f>(A35*J27*C22)/60</f>
        <v>1151.6905000000004</v>
      </c>
      <c r="K33" s="8">
        <f>(A35*C22*K27)/60</f>
        <v>840.6500000000001</v>
      </c>
      <c r="L33" s="8">
        <f>(A35*C22*L27)/60</f>
        <v>622.0810000000001</v>
      </c>
      <c r="M33" s="8">
        <f>(A35*C22*M27)/60</f>
        <v>0</v>
      </c>
      <c r="N33" s="8">
        <f>(A35*C22*N27)/60</f>
        <v>0</v>
      </c>
      <c r="O33" s="8">
        <f>(A35*C22*O27)/60</f>
        <v>0</v>
      </c>
      <c r="P33" s="8">
        <f>(A35*C22*P27)/60</f>
        <v>0</v>
      </c>
      <c r="Q33" s="8">
        <f>(A35*C22*Q27)/60</f>
        <v>0</v>
      </c>
    </row>
    <row r="34" ht="3.75" customHeight="1" thickTop="1"/>
    <row r="35" spans="1:17" ht="1.5" customHeight="1">
      <c r="A35" s="4">
        <f>PRODUCT(C23,C24)</f>
        <v>2017.5600000000002</v>
      </c>
      <c r="B35" s="4">
        <f>PRODUCT(60,C20)</f>
        <v>1200</v>
      </c>
      <c r="C35" s="4">
        <f>PRODUCT(A35,C27)</f>
        <v>22576.4964</v>
      </c>
      <c r="D35" s="4">
        <f>PRODUCT(A35,D27)</f>
        <v>16745.748000000003</v>
      </c>
      <c r="E35" s="4">
        <f>PRODUCT(A35,E27)</f>
        <v>12407.994000000002</v>
      </c>
      <c r="F35" s="4">
        <f>PRODUCT(A35,F27)</f>
        <v>9038.668800000001</v>
      </c>
      <c r="G35" s="4">
        <f>PRODUCT(A35,G27)</f>
        <v>6738.6504</v>
      </c>
      <c r="H35" s="4">
        <f>PRODUCT(A35,H27)</f>
        <v>5043.900000000001</v>
      </c>
      <c r="I35" s="4">
        <f>PRODUCT(A35,I27)</f>
        <v>3732.4860000000003</v>
      </c>
      <c r="J35" s="4">
        <f>PRODUCT(A35,J27)</f>
        <v>2764.0572000000006</v>
      </c>
      <c r="K35" s="4">
        <f>PRODUCT(A35,K27)</f>
        <v>2017.5600000000002</v>
      </c>
      <c r="L35" s="4">
        <f>PRODUCT(A35,L27)</f>
        <v>1492.9944</v>
      </c>
      <c r="M35" s="4">
        <f>PRODUCT(A35,M27)</f>
        <v>0</v>
      </c>
      <c r="N35" s="4">
        <f>PRODUCT(A35,N27)</f>
        <v>0</v>
      </c>
      <c r="O35" s="4">
        <f>PRODUCT(A35,O27)</f>
        <v>0</v>
      </c>
      <c r="P35" s="4">
        <f>PRODUCT(A35,P27)</f>
        <v>0</v>
      </c>
      <c r="Q35" s="4">
        <f>PRODUCT(A35,Q27)</f>
        <v>0</v>
      </c>
    </row>
    <row r="36" spans="1:17" ht="2.25" customHeight="1">
      <c r="A36" s="4">
        <f>PRODUCT(60,C18)</f>
        <v>900</v>
      </c>
      <c r="B36" s="4">
        <f>PRODUCT(60,C21)</f>
        <v>1380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.25" customHeight="1">
      <c r="A37" s="4">
        <f>PRODUCT(60,C19)</f>
        <v>1020</v>
      </c>
      <c r="B37" s="4">
        <f>PRODUCT(60,C22)</f>
        <v>1500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ht="12.75">
      <c r="D38" t="s">
        <v>46</v>
      </c>
    </row>
  </sheetData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Transportation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Baade</dc:creator>
  <cp:keywords/>
  <dc:description/>
  <cp:lastModifiedBy>Ron Baade</cp:lastModifiedBy>
  <cp:lastPrinted>2007-08-22T17:29:09Z</cp:lastPrinted>
  <dcterms:created xsi:type="dcterms:W3CDTF">2005-10-19T22:39:52Z</dcterms:created>
  <dcterms:modified xsi:type="dcterms:W3CDTF">2007-11-12T16:28:56Z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